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<sst xmlns="http://schemas.openxmlformats.org/spreadsheetml/2006/main" count="117" uniqueCount="50">
  <si>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</si>
  <si>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</si>
  <si>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</si>
  <si>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</si>
  <si>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</si>
  <si>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</si>
  <si>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</si>
  <si>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</si>
  <si>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</si>
  <si>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</si>
  <si>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</si>
  <si>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</si>
  <si>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</si>
  <si>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</si>
  <si>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</si>
  <si>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</si>
  <si>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</si>
  <si>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</si>
  <si>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</si>
  <si>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</si>
  <si>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</si>
  <si>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</si>
  <si>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</si>
  <si>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</si>
  <si>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</si>
  <si>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</si>
  <si>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</si>
  <si>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</si>
  <si>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</si>
  <si>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</si>
  <si>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</si>
  <si>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</si>
  <si>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</si>
  <si>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</si>
  <si>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</si>
  <si>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</si>
  <si>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</si>
  <si>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</si>
  <si>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</si>
  <si>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</si>
  <si>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</si>
  <si>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</si>
  <si>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</si>
  <si>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</si>
  <si>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</si>
  <si>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</si>
  <si>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</si>
  <si>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</si>
  <si>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</si>
  <si>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April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</si>
</sst>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628795</c:v>
                </c:pt>
                <c:pt idx="1">
                  <c:v>166207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795002</c:v>
                </c:pt>
                <c:pt idx="1">
                  <c:v>5866</c:v>
                </c:pt>
                <c:pt idx="2">
                  <c:v>1113</c:v>
                </c:pt>
                <c:pt idx="3">
                  <c:v>5415</c:v>
                </c:pt>
                <c:pt idx="4">
                  <c:v>30831</c:v>
                </c:pt>
                <c:pt idx="5">
                  <c:v>2175</c:v>
                </c:pt>
                <c:pt idx="6">
                  <c:v>1095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152593167399</c:v>
                </c:pt>
                <c:pt idx="1">
                  <c:v>4407762117</c:v>
                </c:pt>
                <c:pt idx="2">
                  <c:v>987688084</c:v>
                </c:pt>
                <c:pt idx="3">
                  <c:v>3343187000</c:v>
                </c:pt>
                <c:pt idx="4">
                  <c:v>120049274785</c:v>
                </c:pt>
                <c:pt idx="5">
                  <c:v>35108189000</c:v>
                </c:pt>
                <c:pt idx="6">
                  <c:v>878562353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94284232705</c:v>
                </c:pt>
                <c:pt idx="1">
                  <c:v>58308934694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191940.60819846994</c:v>
                </c:pt>
                <c:pt idx="1">
                  <c:v>191467.75216649007</c:v>
                </c:pt>
                <c:pt idx="2">
                  <c:v>192117.15901179714</c:v>
                </c:pt>
                <c:pt idx="3">
                  <c:v>166622.01576446844</c:v>
                </c:pt>
                <c:pt idx="4">
                  <c:v>268505.6102309206</c:v>
                </c:pt>
              </c:numCache>
            </c:numRef>
          </c:val>
        </c:ser>
        <c:axId val="48867894"/>
        <c:axId val="37157863"/>
      </c:barChart>
      <c:catAx>
        <c:axId val="4886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157863"/>
        <c:crosses val="autoZero"/>
        <c:auto val="1"/>
        <c:lblOffset val="100"/>
        <c:noMultiLvlLbl val="0"/>
      </c:catAx>
      <c:valAx>
        <c:axId val="3715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867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16141696.091954023</c:v>
                </c:pt>
                <c:pt idx="1">
                  <c:v>17817500</c:v>
                </c:pt>
                <c:pt idx="2">
                  <c:v>16130839.426191578</c:v>
                </c:pt>
                <c:pt idx="3">
                  <c:v>15655879.545454545</c:v>
                </c:pt>
                <c:pt idx="4">
                  <c:v>18215451.37157107</c:v>
                </c:pt>
              </c:numCache>
            </c:numRef>
          </c:val>
        </c:ser>
        <c:axId val="65985312"/>
        <c:axId val="56996897"/>
      </c:barChart>
      <c:catAx>
        <c:axId val="6598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996897"/>
        <c:crosses val="autoZero"/>
        <c:auto val="1"/>
        <c:lblOffset val="100"/>
        <c:noMultiLvlLbl val="0"/>
      </c:catAx>
      <c:valAx>
        <c:axId val="56996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98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751408.4754517559</c:v>
                </c:pt>
                <c:pt idx="1">
                  <c:v>368452.5592055004</c:v>
                </c:pt>
                <c:pt idx="2">
                  <c:v>861412.7094579767</c:v>
                </c:pt>
                <c:pt idx="3">
                  <c:v>909299.8271005342</c:v>
                </c:pt>
                <c:pt idx="4">
                  <c:v>412211.91116173123</c:v>
                </c:pt>
              </c:numCache>
            </c:numRef>
          </c:val>
        </c:ser>
        <c:axId val="43210026"/>
        <c:axId val="53345915"/>
      </c:barChart>
      <c:catAx>
        <c:axId val="4321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345915"/>
        <c:crosses val="autoZero"/>
        <c:auto val="1"/>
        <c:lblOffset val="100"/>
        <c:noMultiLvlLbl val="0"/>
      </c:catAx>
      <c:valAx>
        <c:axId val="53345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10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887410.6774483378</c:v>
                </c:pt>
                <c:pt idx="1">
                  <c:v>917378.0487804879</c:v>
                </c:pt>
                <c:pt idx="2">
                  <c:v>878907.8246828143</c:v>
                </c:pt>
                <c:pt idx="3">
                  <c:v>884207.5195530726</c:v>
                </c:pt>
                <c:pt idx="4">
                  <c:v>853778.1456953642</c:v>
                </c:pt>
              </c:numCache>
            </c:numRef>
          </c:val>
        </c:ser>
        <c:axId val="10351188"/>
        <c:axId val="26051829"/>
      </c:barChart>
      <c:catAx>
        <c:axId val="1035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051829"/>
        <c:crosses val="autoZero"/>
        <c:auto val="1"/>
        <c:lblOffset val="100"/>
        <c:noMultiLvlLbl val="0"/>
      </c:catAx>
      <c:valAx>
        <c:axId val="2605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351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617393.7211449677</c:v>
                </c:pt>
                <c:pt idx="1">
                  <c:v>392817.22177091794</c:v>
                </c:pt>
                <c:pt idx="2">
                  <c:v>683467.7342256214</c:v>
                </c:pt>
                <c:pt idx="3">
                  <c:v>677735.3566009104</c:v>
                </c:pt>
                <c:pt idx="4">
                  <c:v>704714.2857142857</c:v>
                </c:pt>
              </c:numCache>
            </c:numRef>
          </c:val>
        </c:ser>
        <c:axId val="33139870"/>
        <c:axId val="29823375"/>
      </c:barChart>
      <c:catAx>
        <c:axId val="3313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823375"/>
        <c:crosses val="autoZero"/>
        <c:auto val="1"/>
        <c:lblOffset val="100"/>
        <c:noMultiLvlLbl val="0"/>
      </c:catAx>
      <c:valAx>
        <c:axId val="2982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139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3893784.6578119425</c:v>
                </c:pt>
                <c:pt idx="1">
                  <c:v>919269.776119403</c:v>
                </c:pt>
                <c:pt idx="2">
                  <c:v>4176961.0949877445</c:v>
                </c:pt>
                <c:pt idx="3">
                  <c:v>4619677.987157411</c:v>
                </c:pt>
                <c:pt idx="4">
                  <c:v>3742810.1034264406</c:v>
                </c:pt>
              </c:numCache>
            </c:numRef>
          </c:val>
        </c:ser>
        <c:axId val="67083784"/>
        <c:axId val="66883145"/>
      </c:barChart>
      <c:catAx>
        <c:axId val="6708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883145"/>
        <c:crosses val="autoZero"/>
        <c:auto val="1"/>
        <c:lblOffset val="100"/>
        <c:noMultiLvlLbl val="0"/>
      </c:catAx>
      <c:valAx>
        <c:axId val="66883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7083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106204</c:v>
                </c:pt>
                <c:pt idx="1">
                  <c:v>1364</c:v>
                </c:pt>
                <c:pt idx="2">
                  <c:v>262</c:v>
                </c:pt>
                <c:pt idx="3">
                  <c:v>323</c:v>
                </c:pt>
                <c:pt idx="4">
                  <c:v>5301</c:v>
                </c:pt>
                <c:pt idx="5">
                  <c:v>1136</c:v>
                </c:pt>
                <c:pt idx="6">
                  <c:v>242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23faf88-02fe-4a80-8759-1545b7f2ccd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$152.59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31fd254-8180-4adf-8fa3-523b634f7b6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795,002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7ca77f1-ed87-433e-8333-17c5de472d4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841,497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9e4c8fe-e56b-499c-b6c1-27560f5f2ae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$317,367,830,738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6003825-f232-4352-aa00-ba8cc0c07a7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114,832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628795</v>
      </c>
      <c r="C6" s="7">
        <f>B6/B$9</f>
        <v>0.7909351171443594</v>
      </c>
      <c r="D6" s="14">
        <v>94284232705</v>
      </c>
      <c r="E6" s="7">
        <f>D6/D$9</f>
        <v>0.6178797800196779</v>
      </c>
    </row>
    <row r="7" spans="1:5" ht="12.75">
      <c r="A7" s="1" t="s">
        <v>30</v>
      </c>
      <c r="B7" s="6">
        <v>166207</v>
      </c>
      <c r="C7" s="7">
        <f>B7/B$9</f>
        <v>0.20906488285564062</v>
      </c>
      <c r="D7" s="14">
        <v>58308934694</v>
      </c>
      <c r="E7" s="7">
        <f>D7/D$9</f>
        <v>0.38212021998032214</v>
      </c>
    </row>
    <row r="9" spans="1:7" ht="12.75">
      <c r="A9" s="9" t="s">
        <v>12</v>
      </c>
      <c r="B9" s="10">
        <f>SUM(B6:B7)</f>
        <v>795002</v>
      </c>
      <c r="C9" s="29">
        <f>SUM(C6:C7)</f>
        <v>1</v>
      </c>
      <c r="D9" s="15">
        <f>SUM(D6:D7)</f>
        <v>152593167399</v>
      </c>
      <c r="E9" s="29">
        <f>SUM(E6:E7)</f>
        <v>1</v>
      </c>
      <c r="G9" s="54">
        <f>+D9/1000000000</f>
        <v>152.593167399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106204</v>
      </c>
      <c r="C5" s="7">
        <f>B5/B$13</f>
        <v>0.9248641493660303</v>
      </c>
      <c r="D5" s="6">
        <v>795002</v>
      </c>
      <c r="E5" s="7">
        <f>D5/D$13</f>
        <v>0.9447472777680729</v>
      </c>
      <c r="F5" s="14">
        <v>152593167399</v>
      </c>
      <c r="G5" s="7">
        <f>F5/F$13</f>
        <v>0.4808085527892455</v>
      </c>
      <c r="H5" s="14">
        <f>IF(D5=0,"-",+F5/D5)</f>
        <v>191940.60819846994</v>
      </c>
      <c r="I5" s="25"/>
    </row>
    <row r="6" spans="1:8" ht="12.75">
      <c r="A6" s="51" t="s">
        <v>6</v>
      </c>
      <c r="B6" s="6">
        <v>1364</v>
      </c>
      <c r="C6" s="7">
        <f aca="true" t="shared" si="0" ref="C6:C11">B6/B$13</f>
        <v>0.011878222098369792</v>
      </c>
      <c r="D6" s="6">
        <v>5866</v>
      </c>
      <c r="E6" s="7">
        <f aca="true" t="shared" si="1" ref="E6:E11">D6/D$13</f>
        <v>0.006970910175556181</v>
      </c>
      <c r="F6" s="14">
        <v>4407762117</v>
      </c>
      <c r="G6" s="7">
        <f aca="true" t="shared" si="2" ref="G6:G11">F6/F$13</f>
        <v>0.013888496848437</v>
      </c>
      <c r="H6" s="14">
        <f aca="true" t="shared" si="3" ref="H6:H11">IF(D6=0,"-",+F6/D6)</f>
        <v>751408.4754517559</v>
      </c>
    </row>
    <row r="7" spans="1:8" ht="12.75">
      <c r="A7" s="51" t="s">
        <v>7</v>
      </c>
      <c r="B7" s="6">
        <v>262</v>
      </c>
      <c r="C7" s="7">
        <f t="shared" si="0"/>
        <v>0.0022815939807719105</v>
      </c>
      <c r="D7" s="6">
        <v>1113</v>
      </c>
      <c r="E7" s="7">
        <f t="shared" si="1"/>
        <v>0.0013226428614718769</v>
      </c>
      <c r="F7" s="14">
        <v>987688084</v>
      </c>
      <c r="G7" s="7">
        <f t="shared" si="2"/>
        <v>0.0031121241296046057</v>
      </c>
      <c r="H7" s="14">
        <f t="shared" si="3"/>
        <v>887410.6774483378</v>
      </c>
    </row>
    <row r="8" spans="1:8" ht="12.75">
      <c r="A8" s="51" t="s">
        <v>8</v>
      </c>
      <c r="B8" s="6">
        <v>323</v>
      </c>
      <c r="C8" s="7">
        <f t="shared" si="0"/>
        <v>0.0028128047930890345</v>
      </c>
      <c r="D8" s="6">
        <v>5415</v>
      </c>
      <c r="E8" s="7">
        <f t="shared" si="1"/>
        <v>0.0064349605524440376</v>
      </c>
      <c r="F8" s="14">
        <v>3343187000</v>
      </c>
      <c r="G8" s="7">
        <f t="shared" si="2"/>
        <v>0.010534107985128261</v>
      </c>
      <c r="H8" s="14">
        <f t="shared" si="3"/>
        <v>617393.7211449677</v>
      </c>
    </row>
    <row r="9" spans="1:8" ht="12.75">
      <c r="A9" s="51" t="s">
        <v>9</v>
      </c>
      <c r="B9" s="6">
        <v>5301</v>
      </c>
      <c r="C9" s="7">
        <f t="shared" si="0"/>
        <v>0.04616309042775533</v>
      </c>
      <c r="D9" s="6">
        <v>30831</v>
      </c>
      <c r="E9" s="7">
        <f t="shared" si="1"/>
        <v>0.03663827678530048</v>
      </c>
      <c r="F9" s="14">
        <v>120049274785</v>
      </c>
      <c r="G9" s="7">
        <f t="shared" si="2"/>
        <v>0.3782654168377435</v>
      </c>
      <c r="H9" s="14">
        <f t="shared" si="3"/>
        <v>3893784.6578119425</v>
      </c>
    </row>
    <row r="10" spans="1:8" ht="12.75">
      <c r="A10" s="51" t="s">
        <v>10</v>
      </c>
      <c r="B10" s="6">
        <v>1136</v>
      </c>
      <c r="C10" s="7">
        <f t="shared" si="0"/>
        <v>0.009892712832659885</v>
      </c>
      <c r="D10" s="6">
        <v>2175</v>
      </c>
      <c r="E10" s="7">
        <f t="shared" si="1"/>
        <v>0.0025846794462725357</v>
      </c>
      <c r="F10" s="14">
        <v>35108189000</v>
      </c>
      <c r="G10" s="7">
        <f t="shared" si="2"/>
        <v>0.11062302350669949</v>
      </c>
      <c r="H10" s="14">
        <f t="shared" si="3"/>
        <v>16141696.091954023</v>
      </c>
    </row>
    <row r="11" spans="1:8" ht="12.75">
      <c r="A11" s="51" t="s">
        <v>11</v>
      </c>
      <c r="B11" s="6">
        <v>242</v>
      </c>
      <c r="C11" s="7">
        <f t="shared" si="0"/>
        <v>0.002107426501323673</v>
      </c>
      <c r="D11" s="6">
        <v>1095</v>
      </c>
      <c r="E11" s="7">
        <f t="shared" si="1"/>
        <v>0.0013012524108820351</v>
      </c>
      <c r="F11" s="14">
        <v>878562353</v>
      </c>
      <c r="G11" s="7">
        <f t="shared" si="2"/>
        <v>0.0027682779031416352</v>
      </c>
      <c r="H11" s="14">
        <f t="shared" si="3"/>
        <v>802340.0484018265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114832</v>
      </c>
      <c r="C13" s="11">
        <f t="shared" si="4"/>
        <v>0.9999999999999999</v>
      </c>
      <c r="D13" s="10">
        <f t="shared" si="4"/>
        <v>841497</v>
      </c>
      <c r="E13" s="12">
        <f t="shared" si="4"/>
        <v>1</v>
      </c>
      <c r="F13" s="15">
        <f t="shared" si="4"/>
        <v>317367830738</v>
      </c>
      <c r="G13" s="12">
        <f t="shared" si="4"/>
        <v>1</v>
      </c>
      <c r="H13" s="15">
        <f>F13/D13</f>
        <v>377146.71678924584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55494</v>
      </c>
      <c r="C16" s="7">
        <f aca="true" t="shared" si="5" ref="C16:C22">B16/B$24</f>
        <v>0.9706669465288346</v>
      </c>
      <c r="D16" s="6">
        <v>216133</v>
      </c>
      <c r="E16" s="7">
        <f aca="true" t="shared" si="6" ref="E16:E22">D16/D$24</f>
        <v>0.9744455615619406</v>
      </c>
      <c r="F16" s="20">
        <v>41382499679</v>
      </c>
      <c r="G16" s="7">
        <f aca="true" t="shared" si="7" ref="G16:G22">F16/F$24</f>
        <v>0.9123612769226986</v>
      </c>
      <c r="H16" s="20">
        <f aca="true" t="shared" si="8" ref="H16:H22">IF(D16=0,"-",+F16/D16)</f>
        <v>191467.75216649007</v>
      </c>
      <c r="J16" s="8"/>
      <c r="M16" s="1"/>
      <c r="N16" s="1"/>
    </row>
    <row r="17" spans="1:14" ht="12.75">
      <c r="A17" s="1" t="s">
        <v>6</v>
      </c>
      <c r="B17" s="6">
        <v>473</v>
      </c>
      <c r="C17" s="7">
        <f t="shared" si="5"/>
        <v>0.008273425338021025</v>
      </c>
      <c r="D17" s="6">
        <v>1309</v>
      </c>
      <c r="E17" s="7">
        <f t="shared" si="6"/>
        <v>0.005901686647039463</v>
      </c>
      <c r="F17" s="20">
        <v>482304400</v>
      </c>
      <c r="G17" s="7">
        <f t="shared" si="7"/>
        <v>0.010633380333782423</v>
      </c>
      <c r="H17" s="20">
        <f t="shared" si="8"/>
        <v>368452.5592055004</v>
      </c>
      <c r="J17" s="8"/>
      <c r="M17" s="1"/>
      <c r="N17" s="1"/>
    </row>
    <row r="18" spans="1:14" ht="12.75">
      <c r="A18" s="1" t="s">
        <v>7</v>
      </c>
      <c r="B18" s="6">
        <v>73</v>
      </c>
      <c r="C18" s="7">
        <f t="shared" si="5"/>
        <v>0.0012768711409630756</v>
      </c>
      <c r="D18" s="6">
        <v>246</v>
      </c>
      <c r="E18" s="7">
        <f t="shared" si="6"/>
        <v>0.0011091023034161252</v>
      </c>
      <c r="F18" s="20">
        <v>225675000</v>
      </c>
      <c r="G18" s="7">
        <f t="shared" si="7"/>
        <v>0.00497546384985571</v>
      </c>
      <c r="H18" s="20">
        <f t="shared" si="8"/>
        <v>917378.0487804879</v>
      </c>
      <c r="J18" s="8"/>
      <c r="M18" s="1"/>
      <c r="N18" s="1"/>
    </row>
    <row r="19" spans="1:14" ht="12.75">
      <c r="A19" s="1" t="s">
        <v>8</v>
      </c>
      <c r="B19" s="6">
        <v>174</v>
      </c>
      <c r="C19" s="7">
        <f t="shared" si="5"/>
        <v>0.003043501075720208</v>
      </c>
      <c r="D19" s="6">
        <v>1231</v>
      </c>
      <c r="E19" s="7">
        <f t="shared" si="6"/>
        <v>0.005550020063029472</v>
      </c>
      <c r="F19" s="20">
        <v>483558000</v>
      </c>
      <c r="G19" s="7">
        <f t="shared" si="7"/>
        <v>0.01066101849256022</v>
      </c>
      <c r="H19" s="20">
        <f t="shared" si="8"/>
        <v>392817.22177091794</v>
      </c>
      <c r="J19" s="8"/>
      <c r="M19" s="1"/>
      <c r="N19" s="1"/>
    </row>
    <row r="20" spans="1:14" ht="12.75">
      <c r="A20" s="1" t="s">
        <v>9</v>
      </c>
      <c r="B20" s="6">
        <v>877</v>
      </c>
      <c r="C20" s="7">
        <f t="shared" si="5"/>
        <v>0.015339945077049553</v>
      </c>
      <c r="D20" s="6">
        <v>2680</v>
      </c>
      <c r="E20" s="7">
        <f t="shared" si="6"/>
        <v>0.012082903142907381</v>
      </c>
      <c r="F20" s="20">
        <v>2463643000</v>
      </c>
      <c r="G20" s="7">
        <f t="shared" si="7"/>
        <v>0.05431601500144044</v>
      </c>
      <c r="H20" s="20">
        <f t="shared" si="8"/>
        <v>919269.776119403</v>
      </c>
      <c r="J20" s="8"/>
      <c r="M20" s="1"/>
      <c r="N20" s="1"/>
    </row>
    <row r="21" spans="1:14" ht="12.75">
      <c r="A21" s="1" t="s">
        <v>10</v>
      </c>
      <c r="B21" s="6">
        <v>14</v>
      </c>
      <c r="C21" s="7">
        <f t="shared" si="5"/>
        <v>0.0002448793968970282</v>
      </c>
      <c r="D21" s="6">
        <v>14</v>
      </c>
      <c r="E21" s="7">
        <f t="shared" si="6"/>
        <v>6.311964328384453E-05</v>
      </c>
      <c r="F21" s="20">
        <v>249445000</v>
      </c>
      <c r="G21" s="7">
        <f t="shared" si="7"/>
        <v>0.005499521790305783</v>
      </c>
      <c r="H21" s="20">
        <f t="shared" si="8"/>
        <v>17817500</v>
      </c>
      <c r="J21" s="8"/>
      <c r="M21" s="1"/>
      <c r="N21" s="1"/>
    </row>
    <row r="22" spans="1:14" ht="12.75">
      <c r="A22" s="1" t="s">
        <v>11</v>
      </c>
      <c r="B22" s="6">
        <v>66</v>
      </c>
      <c r="C22" s="7">
        <f t="shared" si="5"/>
        <v>0.0011544314425145615</v>
      </c>
      <c r="D22" s="6">
        <v>188</v>
      </c>
      <c r="E22" s="7">
        <f t="shared" si="6"/>
        <v>0.0008476066383830551</v>
      </c>
      <c r="F22" s="20">
        <v>70455000</v>
      </c>
      <c r="G22" s="7">
        <f t="shared" si="7"/>
        <v>0.0015533236093567477</v>
      </c>
      <c r="H22" s="20">
        <f t="shared" si="8"/>
        <v>374760.6382978723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57171</v>
      </c>
      <c r="C24" s="11">
        <f t="shared" si="9"/>
        <v>0.9999999999999999</v>
      </c>
      <c r="D24" s="10">
        <f t="shared" si="9"/>
        <v>221801</v>
      </c>
      <c r="E24" s="11">
        <f t="shared" si="9"/>
        <v>1</v>
      </c>
      <c r="F24" s="21">
        <f t="shared" si="9"/>
        <v>45357580079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105908</v>
      </c>
      <c r="C27" s="7">
        <f>B27/B$35</f>
        <v>0.9247991617184771</v>
      </c>
      <c r="D27" s="6">
        <v>578869</v>
      </c>
      <c r="E27" s="7">
        <f>D27/D$35</f>
        <v>0.9341176964188893</v>
      </c>
      <c r="F27" s="20">
        <v>111210667720</v>
      </c>
      <c r="G27" s="7">
        <f>F27/F$35</f>
        <v>0.40884734104898474</v>
      </c>
      <c r="H27" s="20">
        <f aca="true" t="shared" si="10" ref="H27:H33">IF(D27=0,"-",+F27/D27)</f>
        <v>192117.15901179714</v>
      </c>
      <c r="J27" s="8"/>
    </row>
    <row r="28" spans="1:10" ht="12.75">
      <c r="A28" s="1" t="s">
        <v>6</v>
      </c>
      <c r="B28" s="6">
        <v>1360</v>
      </c>
      <c r="C28" s="7">
        <f aca="true" t="shared" si="11" ref="C28:C33">B28/B$35</f>
        <v>0.011875654907439748</v>
      </c>
      <c r="D28" s="6">
        <v>4557</v>
      </c>
      <c r="E28" s="7">
        <f aca="true" t="shared" si="12" ref="E28:E33">D28/D$35</f>
        <v>0.007353605638893909</v>
      </c>
      <c r="F28" s="20">
        <v>3925457717</v>
      </c>
      <c r="G28" s="7">
        <f aca="true" t="shared" si="13" ref="G28:G33">F28/F$35</f>
        <v>0.014431285980913523</v>
      </c>
      <c r="H28" s="20">
        <f t="shared" si="10"/>
        <v>861412.7094579767</v>
      </c>
      <c r="J28" s="8"/>
    </row>
    <row r="29" spans="1:10" ht="12.75">
      <c r="A29" s="1" t="s">
        <v>7</v>
      </c>
      <c r="B29" s="6">
        <v>261</v>
      </c>
      <c r="C29" s="7">
        <f t="shared" si="11"/>
        <v>0.0022790778903248343</v>
      </c>
      <c r="D29" s="6">
        <v>867</v>
      </c>
      <c r="E29" s="7">
        <f t="shared" si="12"/>
        <v>0.0013990730939041078</v>
      </c>
      <c r="F29" s="20">
        <v>762013084</v>
      </c>
      <c r="G29" s="7">
        <f t="shared" si="13"/>
        <v>0.0028014131164317106</v>
      </c>
      <c r="H29" s="20">
        <f t="shared" si="10"/>
        <v>878907.8246828143</v>
      </c>
      <c r="J29" s="8"/>
    </row>
    <row r="30" spans="1:10" ht="12.75">
      <c r="A30" s="1" t="s">
        <v>8</v>
      </c>
      <c r="B30" s="6">
        <v>323</v>
      </c>
      <c r="C30" s="7">
        <f t="shared" si="11"/>
        <v>0.00282046804051694</v>
      </c>
      <c r="D30" s="6">
        <v>4184</v>
      </c>
      <c r="E30" s="7">
        <f t="shared" si="12"/>
        <v>0.0067516976065683815</v>
      </c>
      <c r="F30" s="20">
        <v>2859629000</v>
      </c>
      <c r="G30" s="7">
        <f t="shared" si="13"/>
        <v>0.01051294571830278</v>
      </c>
      <c r="H30" s="20">
        <f t="shared" si="10"/>
        <v>683467.7342256214</v>
      </c>
      <c r="J30" s="8"/>
    </row>
    <row r="31" spans="1:10" ht="12.75">
      <c r="A31" s="1" t="s">
        <v>9</v>
      </c>
      <c r="B31" s="6">
        <v>5295</v>
      </c>
      <c r="C31" s="7">
        <f t="shared" si="11"/>
        <v>0.046236465246245195</v>
      </c>
      <c r="D31" s="6">
        <v>28151</v>
      </c>
      <c r="E31" s="7">
        <f t="shared" si="12"/>
        <v>0.04542711264878263</v>
      </c>
      <c r="F31" s="20">
        <v>117585631785</v>
      </c>
      <c r="G31" s="7">
        <f t="shared" si="13"/>
        <v>0.43228382570188056</v>
      </c>
      <c r="H31" s="20">
        <f t="shared" si="10"/>
        <v>4176961.0949877445</v>
      </c>
      <c r="J31" s="8"/>
    </row>
    <row r="32" spans="1:10" ht="12.75">
      <c r="A32" s="1" t="s">
        <v>10</v>
      </c>
      <c r="B32" s="6">
        <v>1134</v>
      </c>
      <c r="C32" s="7">
        <f t="shared" si="11"/>
        <v>0.009902200488997554</v>
      </c>
      <c r="D32" s="6">
        <v>2161</v>
      </c>
      <c r="E32" s="7">
        <f t="shared" si="12"/>
        <v>0.0034871937207921304</v>
      </c>
      <c r="F32" s="20">
        <v>34858744000</v>
      </c>
      <c r="G32" s="7">
        <f t="shared" si="13"/>
        <v>0.1281523174790201</v>
      </c>
      <c r="H32" s="20">
        <f t="shared" si="10"/>
        <v>16130839.426191578</v>
      </c>
      <c r="J32" s="8"/>
    </row>
    <row r="33" spans="1:10" ht="12.75">
      <c r="A33" s="1" t="s">
        <v>11</v>
      </c>
      <c r="B33" s="6">
        <v>239</v>
      </c>
      <c r="C33" s="7">
        <f t="shared" si="11"/>
        <v>0.002086971707998603</v>
      </c>
      <c r="D33" s="6">
        <v>907</v>
      </c>
      <c r="E33" s="7">
        <f t="shared" si="12"/>
        <v>0.00146362087216958</v>
      </c>
      <c r="F33" s="20">
        <v>808107353</v>
      </c>
      <c r="G33" s="7">
        <f t="shared" si="13"/>
        <v>0.002970870954466591</v>
      </c>
      <c r="H33" s="20">
        <f t="shared" si="10"/>
        <v>890967.3131201764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114520</v>
      </c>
      <c r="C35" s="11">
        <f t="shared" si="14"/>
        <v>1.0000000000000002</v>
      </c>
      <c r="D35" s="10">
        <f t="shared" si="14"/>
        <v>619696</v>
      </c>
      <c r="E35" s="11">
        <f t="shared" si="14"/>
        <v>0.9999999999999999</v>
      </c>
      <c r="F35" s="21">
        <f t="shared" si="14"/>
        <v>272010250659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98216</v>
      </c>
      <c r="C38" s="7">
        <f aca="true" t="shared" si="15" ref="C38:C44">B38/B$46</f>
        <v>0.9289585441750925</v>
      </c>
      <c r="D38" s="6">
        <v>434014</v>
      </c>
      <c r="E38" s="7">
        <f aca="true" t="shared" si="16" ref="E38:E44">D38/D$46</f>
        <v>0.9467131137349681</v>
      </c>
      <c r="F38" s="20">
        <v>72316287550</v>
      </c>
      <c r="G38" s="7">
        <f aca="true" t="shared" si="17" ref="G38:G44">F38/F$46</f>
        <v>0.42173084277877004</v>
      </c>
      <c r="H38" s="20">
        <f aca="true" t="shared" si="18" ref="H38:H44">IF(D38=0,"-",+F38/D38)</f>
        <v>166622.01576446844</v>
      </c>
      <c r="J38" s="8"/>
      <c r="N38" s="1"/>
    </row>
    <row r="39" spans="1:14" ht="12.75">
      <c r="A39" s="1" t="s">
        <v>6</v>
      </c>
      <c r="B39" s="6">
        <v>1336</v>
      </c>
      <c r="C39" s="7">
        <f t="shared" si="15"/>
        <v>0.012636318064449006</v>
      </c>
      <c r="D39" s="6">
        <v>4118</v>
      </c>
      <c r="E39" s="7">
        <f t="shared" si="16"/>
        <v>0.008982577986794433</v>
      </c>
      <c r="F39" s="20">
        <v>3744496688</v>
      </c>
      <c r="G39" s="7">
        <f t="shared" si="17"/>
        <v>0.021836985795498753</v>
      </c>
      <c r="H39" s="20">
        <f t="shared" si="18"/>
        <v>909299.8271005342</v>
      </c>
      <c r="J39" s="8"/>
      <c r="N39" s="1"/>
    </row>
    <row r="40" spans="1:14" ht="12.75">
      <c r="A40" s="1" t="s">
        <v>7</v>
      </c>
      <c r="B40" s="6">
        <v>257</v>
      </c>
      <c r="C40" s="7">
        <f t="shared" si="15"/>
        <v>0.0024307887294636185</v>
      </c>
      <c r="D40" s="6">
        <v>716</v>
      </c>
      <c r="E40" s="7">
        <f t="shared" si="16"/>
        <v>0.0015618081200934467</v>
      </c>
      <c r="F40" s="20">
        <v>633092584</v>
      </c>
      <c r="G40" s="7">
        <f t="shared" si="17"/>
        <v>0.0036920405907549837</v>
      </c>
      <c r="H40" s="20">
        <f t="shared" si="18"/>
        <v>884207.5195530726</v>
      </c>
      <c r="J40" s="8"/>
      <c r="N40" s="1"/>
    </row>
    <row r="41" spans="1:14" ht="12.75">
      <c r="A41" s="1" t="s">
        <v>8</v>
      </c>
      <c r="B41" s="6">
        <v>303</v>
      </c>
      <c r="C41" s="7">
        <f t="shared" si="15"/>
        <v>0.002865871537071893</v>
      </c>
      <c r="D41" s="6">
        <v>3295</v>
      </c>
      <c r="E41" s="7">
        <f t="shared" si="16"/>
        <v>0.007187371167189815</v>
      </c>
      <c r="F41" s="20">
        <v>2233138000</v>
      </c>
      <c r="G41" s="7">
        <f t="shared" si="17"/>
        <v>0.013023112810238515</v>
      </c>
      <c r="H41" s="20">
        <f t="shared" si="18"/>
        <v>677735.3566009104</v>
      </c>
      <c r="J41" s="8"/>
      <c r="N41" s="1"/>
    </row>
    <row r="42" spans="1:14" ht="12.75">
      <c r="A42" s="1" t="s">
        <v>9</v>
      </c>
      <c r="B42" s="6">
        <v>4286</v>
      </c>
      <c r="C42" s="7">
        <f t="shared" si="15"/>
        <v>0.040538367682805714</v>
      </c>
      <c r="D42" s="6">
        <v>13938</v>
      </c>
      <c r="E42" s="7">
        <f t="shared" si="16"/>
        <v>0.030402907231651483</v>
      </c>
      <c r="F42" s="20">
        <v>64389071785</v>
      </c>
      <c r="G42" s="7">
        <f t="shared" si="17"/>
        <v>0.37550126575366183</v>
      </c>
      <c r="H42" s="20">
        <f t="shared" si="18"/>
        <v>4619677.987157411</v>
      </c>
      <c r="J42" s="8"/>
      <c r="N42" s="1"/>
    </row>
    <row r="43" spans="1:14" ht="12.75">
      <c r="A43" s="1" t="s">
        <v>10</v>
      </c>
      <c r="B43" s="6">
        <v>1124</v>
      </c>
      <c r="C43" s="7">
        <f t="shared" si="15"/>
        <v>0.010631153820689134</v>
      </c>
      <c r="D43" s="6">
        <v>1760</v>
      </c>
      <c r="E43" s="7">
        <f t="shared" si="16"/>
        <v>0.0038390814125202045</v>
      </c>
      <c r="F43" s="20">
        <v>27554348000</v>
      </c>
      <c r="G43" s="7">
        <f t="shared" si="17"/>
        <v>0.16069019577678137</v>
      </c>
      <c r="H43" s="20">
        <f t="shared" si="18"/>
        <v>15655879.545454545</v>
      </c>
      <c r="J43" s="8"/>
      <c r="N43" s="1"/>
    </row>
    <row r="44" spans="1:14" ht="12.75">
      <c r="A44" s="1" t="s">
        <v>11</v>
      </c>
      <c r="B44" s="6">
        <v>205</v>
      </c>
      <c r="C44" s="7">
        <f t="shared" si="15"/>
        <v>0.0019389559904281783</v>
      </c>
      <c r="D44" s="6">
        <v>602</v>
      </c>
      <c r="E44" s="7">
        <f t="shared" si="16"/>
        <v>0.001313140346782479</v>
      </c>
      <c r="F44" s="20">
        <v>604544727</v>
      </c>
      <c r="G44" s="7">
        <f t="shared" si="17"/>
        <v>0.0035255564942945064</v>
      </c>
      <c r="H44" s="20">
        <f t="shared" si="18"/>
        <v>1004227.1212624585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105727</v>
      </c>
      <c r="C46" s="11">
        <f t="shared" si="19"/>
        <v>1</v>
      </c>
      <c r="D46" s="10">
        <f t="shared" si="19"/>
        <v>458443</v>
      </c>
      <c r="E46" s="11">
        <f t="shared" si="19"/>
        <v>1</v>
      </c>
      <c r="F46" s="10">
        <f t="shared" si="19"/>
        <v>171474979334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83813</v>
      </c>
      <c r="C49" s="7">
        <f aca="true" t="shared" si="20" ref="C49:C55">B49/B$57</f>
        <v>0.9397445816094274</v>
      </c>
      <c r="D49" s="6">
        <v>144855</v>
      </c>
      <c r="E49" s="7">
        <f aca="true" t="shared" si="21" ref="E49:E55">D49/D$57</f>
        <v>0.8983088686722107</v>
      </c>
      <c r="F49" s="20">
        <v>38894380170</v>
      </c>
      <c r="G49" s="7">
        <f aca="true" t="shared" si="22" ref="G49:G55">F49/F$57</f>
        <v>0.3868729815655073</v>
      </c>
      <c r="H49" s="20">
        <f aca="true" t="shared" si="23" ref="H49:H55">IF(D49=0,"-",+F49/D49)</f>
        <v>268505.6102309206</v>
      </c>
      <c r="J49" s="8"/>
      <c r="N49" s="1"/>
    </row>
    <row r="50" spans="1:14" ht="12.75">
      <c r="A50" s="1" t="s">
        <v>6</v>
      </c>
      <c r="B50" s="6">
        <v>346</v>
      </c>
      <c r="C50" s="7">
        <f t="shared" si="20"/>
        <v>0.003879489163218855</v>
      </c>
      <c r="D50" s="6">
        <v>439</v>
      </c>
      <c r="E50" s="7">
        <f t="shared" si="21"/>
        <v>0.002722429970295126</v>
      </c>
      <c r="F50" s="20">
        <v>180961029</v>
      </c>
      <c r="G50" s="7">
        <f t="shared" si="22"/>
        <v>0.0017999755370929269</v>
      </c>
      <c r="H50" s="20">
        <f t="shared" si="23"/>
        <v>412211.91116173123</v>
      </c>
      <c r="J50" s="8"/>
      <c r="N50" s="1"/>
    </row>
    <row r="51" spans="1:14" ht="12.75">
      <c r="A51" s="1" t="s">
        <v>7</v>
      </c>
      <c r="B51" s="6">
        <v>28</v>
      </c>
      <c r="C51" s="7">
        <f t="shared" si="20"/>
        <v>0.00031394709991366455</v>
      </c>
      <c r="D51" s="6">
        <v>151</v>
      </c>
      <c r="E51" s="7">
        <f t="shared" si="21"/>
        <v>0.0009364166868213304</v>
      </c>
      <c r="F51" s="20">
        <v>128920500</v>
      </c>
      <c r="G51" s="7">
        <f t="shared" si="22"/>
        <v>0.0012823409963577776</v>
      </c>
      <c r="H51" s="20">
        <f t="shared" si="23"/>
        <v>853778.1456953642</v>
      </c>
      <c r="J51" s="8"/>
      <c r="N51" s="1"/>
    </row>
    <row r="52" spans="1:14" ht="12.75">
      <c r="A52" s="1" t="s">
        <v>8</v>
      </c>
      <c r="B52" s="6">
        <v>264</v>
      </c>
      <c r="C52" s="7">
        <f t="shared" si="20"/>
        <v>0.002960072656328837</v>
      </c>
      <c r="D52" s="6">
        <v>889</v>
      </c>
      <c r="E52" s="7">
        <f t="shared" si="21"/>
        <v>0.005513075725722932</v>
      </c>
      <c r="F52" s="20">
        <v>626491000</v>
      </c>
      <c r="G52" s="7">
        <f t="shared" si="22"/>
        <v>0.006231554276854188</v>
      </c>
      <c r="H52" s="20">
        <f t="shared" si="23"/>
        <v>704714.2857142857</v>
      </c>
      <c r="J52" s="8"/>
      <c r="N52" s="1"/>
    </row>
    <row r="53" spans="1:14" ht="12.75">
      <c r="A53" s="1" t="s">
        <v>9</v>
      </c>
      <c r="B53" s="6">
        <v>4279</v>
      </c>
      <c r="C53" s="7">
        <f t="shared" si="20"/>
        <v>0.04797784430466324</v>
      </c>
      <c r="D53" s="6">
        <v>14213</v>
      </c>
      <c r="E53" s="7">
        <f t="shared" si="21"/>
        <v>0.08814099582643424</v>
      </c>
      <c r="F53" s="20">
        <v>53196560000</v>
      </c>
      <c r="G53" s="7">
        <f t="shared" si="22"/>
        <v>0.5291333011678228</v>
      </c>
      <c r="H53" s="20">
        <f t="shared" si="23"/>
        <v>3742810.1034264406</v>
      </c>
      <c r="J53" s="8"/>
      <c r="N53" s="1"/>
    </row>
    <row r="54" spans="1:14" ht="12.75">
      <c r="A54" s="1" t="s">
        <v>10</v>
      </c>
      <c r="B54" s="6">
        <v>304</v>
      </c>
      <c r="C54" s="7">
        <f t="shared" si="20"/>
        <v>0.003408568513348358</v>
      </c>
      <c r="D54" s="6">
        <v>401</v>
      </c>
      <c r="E54" s="7">
        <f t="shared" si="21"/>
        <v>0.002486775439836778</v>
      </c>
      <c r="F54" s="20">
        <v>7304396000</v>
      </c>
      <c r="G54" s="7">
        <f t="shared" si="22"/>
        <v>0.07265505830672209</v>
      </c>
      <c r="H54" s="20">
        <f t="shared" si="23"/>
        <v>18215451.37157107</v>
      </c>
      <c r="J54" s="8"/>
      <c r="N54" s="1"/>
    </row>
    <row r="55" spans="1:14" ht="12.75">
      <c r="A55" s="1" t="s">
        <v>11</v>
      </c>
      <c r="B55" s="6">
        <v>153</v>
      </c>
      <c r="C55" s="7">
        <f t="shared" si="20"/>
        <v>0.001715496653099667</v>
      </c>
      <c r="D55" s="6">
        <v>305</v>
      </c>
      <c r="E55" s="7">
        <f t="shared" si="21"/>
        <v>0.0018914376786788463</v>
      </c>
      <c r="F55" s="20">
        <v>203562626</v>
      </c>
      <c r="G55" s="7">
        <f t="shared" si="22"/>
        <v>0.002024788149642963</v>
      </c>
      <c r="H55" s="20">
        <f t="shared" si="23"/>
        <v>667418.4459016393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89187</v>
      </c>
      <c r="C57" s="11">
        <f t="shared" si="24"/>
        <v>1</v>
      </c>
      <c r="D57" s="10">
        <f t="shared" si="24"/>
        <v>161253</v>
      </c>
      <c r="E57" s="11">
        <f t="shared" si="24"/>
        <v>0.9999999999999999</v>
      </c>
      <c r="F57" s="10">
        <f t="shared" si="24"/>
        <v>100535271325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2009-06-01T12:53:24Z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